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llemfolkeligtsamvirke.sharepoint.com/sites/InternationalClusterTeam/Delte dokumenter/General/05_MEL Framework for IC/3. Programme &amp; project specific MEL/3.a SPA2 MEL/1. Danida/1. Annual Result Reports/2025/3. Annexes/"/>
    </mc:Choice>
  </mc:AlternateContent>
  <xr:revisionPtr revIDLastSave="7" documentId="8_{158C6C11-0826-472E-8A96-ED4D99658E5F}" xr6:coauthVersionLast="47" xr6:coauthVersionMax="47" xr10:uidLastSave="{2935E31E-54F5-41C9-B9F6-7C3825FBE04D}"/>
  <bookViews>
    <workbookView xWindow="-110" yWindow="-110" windowWidth="19420" windowHeight="11500" xr2:uid="{00000000-000D-0000-FFFF-FFFF00000000}"/>
  </bookViews>
  <sheets>
    <sheet name="SPAII 2025 _Reach Indicator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E10" i="3"/>
  <c r="F10" i="3"/>
  <c r="F9" i="3"/>
  <c r="E9" i="3"/>
  <c r="E21" i="3" s="1"/>
  <c r="D9" i="3"/>
  <c r="C21" i="3"/>
  <c r="D21" i="3"/>
  <c r="G21" i="3"/>
  <c r="H21" i="3"/>
  <c r="I21" i="3"/>
  <c r="J9" i="3"/>
  <c r="J21" i="3" s="1"/>
  <c r="F21" i="3" l="1"/>
</calcChain>
</file>

<file path=xl/sharedStrings.xml><?xml version="1.0" encoding="utf-8"?>
<sst xmlns="http://schemas.openxmlformats.org/spreadsheetml/2006/main" count="46" uniqueCount="33">
  <si>
    <t>Region/Country</t>
  </si>
  <si>
    <t>Partner</t>
  </si>
  <si>
    <t>Total reach</t>
  </si>
  <si>
    <t>Age - Adults</t>
  </si>
  <si>
    <t>Age - Youth</t>
  </si>
  <si>
    <t>Age - Children</t>
  </si>
  <si>
    <t>Gender - Female</t>
  </si>
  <si>
    <t>Gender - Male</t>
  </si>
  <si>
    <t>Gender - Non-binary</t>
  </si>
  <si>
    <t>Gender - Unknown</t>
  </si>
  <si>
    <t>Lebanon</t>
  </si>
  <si>
    <t>Arab Region- Lebanon</t>
  </si>
  <si>
    <t>Syria</t>
  </si>
  <si>
    <t>Arab Region - Syria</t>
  </si>
  <si>
    <t>Ethiopia</t>
  </si>
  <si>
    <t>Kenya</t>
  </si>
  <si>
    <t>Liberia</t>
  </si>
  <si>
    <t>Mali</t>
  </si>
  <si>
    <t>Myanmar</t>
  </si>
  <si>
    <t>Palestine</t>
  </si>
  <si>
    <t>Nigeria</t>
  </si>
  <si>
    <t>Tanzania</t>
  </si>
  <si>
    <t>Zambia</t>
  </si>
  <si>
    <t>Bangladesh</t>
  </si>
  <si>
    <t>Zimbabwe</t>
  </si>
  <si>
    <t>Ukraine</t>
  </si>
  <si>
    <t>Global</t>
  </si>
  <si>
    <t>Global Programme - Youth in Crises</t>
  </si>
  <si>
    <t>Jordan</t>
  </si>
  <si>
    <t>Arab Region- Jordan</t>
  </si>
  <si>
    <t>ActionAid Denmark SPA II 2025 Reach</t>
  </si>
  <si>
    <t>Somalia/Somaliland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</si>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</sst>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##0;\-###0"/>
  </numFmts>
  <fonts count="7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u/>
      <sz val="10"/>
      <color rgb="FF0000FF"/>
      <name val="Arial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0" fillId="2" borderId="1" xfId="0" applyFill="1" applyBorder="1" applyAlignment="1">
      <alignment horizontal="center" vertical="center" wrapText="1"/>
    </xf>
    <xf numFmtId="37" fontId="2" fillId="0" borderId="0" xfId="0" applyNumberFormat="1" applyFont="1"/>
    <xf numFmtId="165" fontId="2" fillId="0" borderId="0" xfId="0" applyNumberFormat="1" applyFont="1"/>
    <xf numFmtId="3" fontId="0" fillId="0" borderId="1" xfId="0" applyNumberFormat="1" applyBorder="1"/>
    <xf numFmtId="3" fontId="0" fillId="0" borderId="1" xfId="1" applyNumberFormat="1" applyFont="1" applyFill="1" applyBorder="1"/>
    <xf numFmtId="3" fontId="4" fillId="0" borderId="1" xfId="0" applyNumberFormat="1" applyFont="1" applyBorder="1"/>
    <xf numFmtId="37" fontId="6" fillId="0" borderId="0" xfId="0" applyNumberFormat="1" applyFont="1"/>
    <xf numFmtId="0" fontId="6" fillId="0" borderId="0" xfId="0" applyFont="1"/>
    <xf numFmtId="3" fontId="0" fillId="0" borderId="1" xfId="0" applyNumberForma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0BA7-B46F-4F5D-9FA0-A156B0ACBE2A}">
  <dimension ref="A2:CU21"/>
  <sheetViews>
    <sheetView tabSelected="1" topLeftCell="A2" workbookViewId="0">
      <selection activeCell="A2" sqref="A2:J2"/>
    </sheetView>
  </sheetViews>
  <sheetFormatPr defaultRowHeight="14.5" x14ac:dyDescent="0.35"/>
  <cols>
    <col min="1" max="1" width="18.08984375" bestFit="1" customWidth="1"/>
    <col min="2" max="2" width="18.54296875" style="4" customWidth="1"/>
    <col min="3" max="4" width="11.36328125" bestFit="1" customWidth="1"/>
    <col min="5" max="5" width="10.6328125" bestFit="1" customWidth="1"/>
    <col min="6" max="6" width="13.1796875" customWidth="1"/>
    <col min="7" max="7" width="15.453125" bestFit="1" customWidth="1"/>
    <col min="8" max="8" width="13.36328125" bestFit="1" customWidth="1"/>
    <col min="9" max="9" width="10.7265625" customWidth="1"/>
    <col min="10" max="10" width="10.36328125" customWidth="1"/>
    <col min="11" max="11" width="17.453125" customWidth="1"/>
    <col min="12" max="12" width="21.54296875" customWidth="1"/>
    <col min="13" max="13" width="8" customWidth="1"/>
    <col min="14" max="14" width="13.90625" customWidth="1"/>
    <col min="15" max="15" width="10.90625" customWidth="1"/>
    <col min="16" max="16" width="11.08984375" customWidth="1"/>
    <col min="17" max="17" width="14.90625" customWidth="1"/>
    <col min="18" max="18" width="34.08984375" customWidth="1"/>
    <col min="19" max="19" width="38.90625" customWidth="1"/>
    <col min="20" max="20" width="39.54296875" customWidth="1"/>
    <col min="21" max="21" width="18.90625" customWidth="1"/>
    <col min="22" max="22" width="39.54296875" customWidth="1"/>
    <col min="23" max="23" width="44.54296875" customWidth="1"/>
    <col min="24" max="24" width="68.6328125" customWidth="1"/>
    <col min="25" max="25" width="10.453125" customWidth="1"/>
    <col min="26" max="26" width="10.36328125" customWidth="1"/>
    <col min="27" max="27" width="37.54296875" customWidth="1"/>
    <col min="28" max="28" width="31.36328125" customWidth="1"/>
    <col min="29" max="29" width="32.453125" customWidth="1"/>
    <col min="30" max="30" width="21.54296875" customWidth="1"/>
    <col min="31" max="31" width="46.54296875" customWidth="1"/>
    <col min="32" max="32" width="15" customWidth="1"/>
    <col min="33" max="33" width="11.36328125" customWidth="1"/>
    <col min="34" max="34" width="28.36328125" customWidth="1"/>
    <col min="35" max="35" width="35.54296875" customWidth="1"/>
    <col min="36" max="36" width="23.90625" customWidth="1"/>
    <col min="37" max="37" width="35.36328125" customWidth="1"/>
    <col min="38" max="38" width="38.6328125" customWidth="1"/>
    <col min="39" max="39" width="10.08984375" customWidth="1"/>
    <col min="40" max="40" width="10.90625" customWidth="1"/>
    <col min="41" max="41" width="30.54296875" customWidth="1"/>
    <col min="42" max="42" width="29.6328125" customWidth="1"/>
    <col min="43" max="43" width="53.08984375" customWidth="1"/>
    <col min="44" max="44" width="48.36328125" customWidth="1"/>
    <col min="45" max="45" width="30.54296875" customWidth="1"/>
    <col min="46" max="46" width="23.6328125" customWidth="1"/>
    <col min="47" max="47" width="28.6328125" customWidth="1"/>
    <col min="48" max="48" width="28.08984375" customWidth="1"/>
    <col min="49" max="49" width="8.6328125" customWidth="1"/>
    <col min="50" max="50" width="26.90625" customWidth="1"/>
    <col min="51" max="51" width="10.90625" customWidth="1"/>
    <col min="52" max="52" width="34.453125" customWidth="1"/>
    <col min="53" max="53" width="37.453125" customWidth="1"/>
    <col min="54" max="54" width="34.453125" customWidth="1"/>
    <col min="55" max="55" width="81.08984375" customWidth="1"/>
    <col min="56" max="56" width="43.08984375" customWidth="1"/>
    <col min="57" max="57" width="43.36328125" customWidth="1"/>
    <col min="58" max="58" width="33.453125" customWidth="1"/>
    <col min="59" max="59" width="81.08984375" customWidth="1"/>
    <col min="60" max="60" width="16.54296875" customWidth="1"/>
    <col min="61" max="61" width="18.36328125" customWidth="1"/>
    <col min="62" max="62" width="71.36328125" customWidth="1"/>
    <col min="63" max="63" width="41.08984375" customWidth="1"/>
    <col min="64" max="64" width="26.54296875" customWidth="1"/>
    <col min="65" max="65" width="81.08984375" customWidth="1"/>
    <col min="66" max="66" width="38.36328125" customWidth="1"/>
    <col min="67" max="67" width="55.54296875" customWidth="1"/>
    <col min="68" max="68" width="45" customWidth="1"/>
    <col min="69" max="69" width="47.453125" customWidth="1"/>
    <col min="70" max="70" width="39.08984375" customWidth="1"/>
    <col min="71" max="71" width="42" customWidth="1"/>
    <col min="72" max="73" width="8" customWidth="1"/>
    <col min="74" max="74" width="37.08984375" customWidth="1"/>
    <col min="75" max="75" width="38.36328125" customWidth="1"/>
    <col min="76" max="76" width="41.08984375" customWidth="1"/>
    <col min="77" max="77" width="41.453125" customWidth="1"/>
    <col min="78" max="78" width="38.36328125" customWidth="1"/>
    <col min="79" max="79" width="41.08984375" customWidth="1"/>
    <col min="80" max="80" width="39.08984375" customWidth="1"/>
    <col min="81" max="81" width="42" customWidth="1"/>
    <col min="82" max="83" width="10" customWidth="1"/>
    <col min="84" max="84" width="17.08984375" customWidth="1"/>
    <col min="85" max="85" width="14.6328125" customWidth="1"/>
    <col min="86" max="86" width="72.90625" customWidth="1"/>
    <col min="87" max="87" width="59.6328125" customWidth="1"/>
    <col min="88" max="88" width="43.6328125" customWidth="1"/>
    <col min="89" max="89" width="41.453125" customWidth="1"/>
    <col min="90" max="90" width="44.453125" customWidth="1"/>
    <col min="91" max="91" width="46.6328125" customWidth="1"/>
    <col min="92" max="92" width="43.6328125" customWidth="1"/>
    <col min="93" max="93" width="41.08984375" customWidth="1"/>
    <col min="94" max="94" width="46.08984375" customWidth="1"/>
    <col min="95" max="95" width="32.54296875" customWidth="1"/>
    <col min="96" max="96" width="42.90625" customWidth="1"/>
    <col min="97" max="97" width="36.54296875" customWidth="1"/>
    <col min="98" max="98" width="81.08984375" customWidth="1"/>
    <col min="99" max="99" width="41.36328125" customWidth="1"/>
  </cols>
  <sheetData>
    <row r="2" spans="1:99" x14ac:dyDescent="0.35">
      <c r="A2" s="16" t="s">
        <v>30</v>
      </c>
      <c r="B2" s="17"/>
      <c r="C2" s="17"/>
      <c r="D2" s="17"/>
      <c r="E2" s="17"/>
      <c r="F2" s="17"/>
      <c r="G2" s="17"/>
      <c r="H2" s="17"/>
      <c r="I2" s="17"/>
      <c r="J2" s="18"/>
    </row>
    <row r="3" spans="1:99" s="4" customFormat="1" ht="44.15" customHeight="1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x14ac:dyDescent="0.35">
      <c r="A4" s="9" t="s">
        <v>12</v>
      </c>
      <c r="B4" s="14" t="s">
        <v>13</v>
      </c>
      <c r="C4" s="9">
        <v>36937</v>
      </c>
      <c r="D4" s="9">
        <v>4012</v>
      </c>
      <c r="E4" s="9">
        <v>16545</v>
      </c>
      <c r="F4" s="9">
        <v>16380</v>
      </c>
      <c r="G4" s="9">
        <v>19683</v>
      </c>
      <c r="H4" s="9">
        <v>17254</v>
      </c>
      <c r="I4" s="9">
        <v>0</v>
      </c>
      <c r="J4" s="9">
        <v>0</v>
      </c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  <row r="5" spans="1:99" x14ac:dyDescent="0.35">
      <c r="A5" s="9" t="s">
        <v>28</v>
      </c>
      <c r="B5" s="14" t="s">
        <v>29</v>
      </c>
      <c r="C5" s="9">
        <v>1330</v>
      </c>
      <c r="D5" s="9">
        <v>0</v>
      </c>
      <c r="E5" s="9">
        <v>1309</v>
      </c>
      <c r="F5" s="9">
        <v>21</v>
      </c>
      <c r="G5" s="9">
        <v>1271</v>
      </c>
      <c r="H5" s="9">
        <v>59</v>
      </c>
      <c r="I5" s="9">
        <v>0</v>
      </c>
      <c r="J5" s="9">
        <v>0</v>
      </c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2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</row>
    <row r="6" spans="1:99" x14ac:dyDescent="0.35">
      <c r="A6" s="9" t="s">
        <v>10</v>
      </c>
      <c r="B6" s="14" t="s">
        <v>11</v>
      </c>
      <c r="C6" s="9">
        <v>4222</v>
      </c>
      <c r="D6" s="9">
        <v>0</v>
      </c>
      <c r="E6" s="9">
        <v>4160</v>
      </c>
      <c r="F6" s="9">
        <v>62</v>
      </c>
      <c r="G6" s="9">
        <v>4014</v>
      </c>
      <c r="H6" s="9">
        <v>208</v>
      </c>
      <c r="I6" s="9">
        <v>0</v>
      </c>
      <c r="J6" s="9">
        <v>0</v>
      </c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</row>
    <row r="7" spans="1:99" x14ac:dyDescent="0.35">
      <c r="A7" s="9" t="s">
        <v>23</v>
      </c>
      <c r="B7" s="14" t="s">
        <v>23</v>
      </c>
      <c r="C7" s="9">
        <v>5441</v>
      </c>
      <c r="D7" s="9">
        <v>4318</v>
      </c>
      <c r="E7" s="9">
        <v>150</v>
      </c>
      <c r="F7" s="9">
        <v>973</v>
      </c>
      <c r="G7" s="9">
        <v>3380</v>
      </c>
      <c r="H7" s="9">
        <v>2061</v>
      </c>
      <c r="I7" s="9">
        <v>0</v>
      </c>
      <c r="J7" s="9">
        <v>0</v>
      </c>
      <c r="K7" s="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</row>
    <row r="8" spans="1:99" x14ac:dyDescent="0.35">
      <c r="A8" s="9" t="s">
        <v>14</v>
      </c>
      <c r="B8" s="14" t="s">
        <v>14</v>
      </c>
      <c r="C8" s="9">
        <v>3474</v>
      </c>
      <c r="D8" s="9">
        <v>799</v>
      </c>
      <c r="E8" s="9">
        <v>1714</v>
      </c>
      <c r="F8" s="9">
        <v>961</v>
      </c>
      <c r="G8" s="9">
        <v>2166</v>
      </c>
      <c r="H8" s="9">
        <v>1308</v>
      </c>
      <c r="I8" s="9">
        <v>0</v>
      </c>
      <c r="J8" s="9">
        <v>0</v>
      </c>
      <c r="K8" s="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ht="29" x14ac:dyDescent="0.35">
      <c r="A9" s="9" t="s">
        <v>26</v>
      </c>
      <c r="B9" s="14" t="s">
        <v>27</v>
      </c>
      <c r="C9" s="10">
        <v>347753</v>
      </c>
      <c r="D9" s="10">
        <f>0.18*C9</f>
        <v>62595.54</v>
      </c>
      <c r="E9" s="10">
        <f>0.48*C9</f>
        <v>166921.44</v>
      </c>
      <c r="F9" s="10">
        <f>0.34*C9</f>
        <v>118236.02</v>
      </c>
      <c r="G9" s="10">
        <v>240422</v>
      </c>
      <c r="H9" s="10">
        <v>7574</v>
      </c>
      <c r="I9" s="10">
        <v>0</v>
      </c>
      <c r="J9" s="10">
        <f>+C9-G9-H9</f>
        <v>99757</v>
      </c>
      <c r="K9" s="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2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</row>
    <row r="10" spans="1:99" x14ac:dyDescent="0.35">
      <c r="A10" s="9" t="s">
        <v>15</v>
      </c>
      <c r="B10" s="14" t="s">
        <v>15</v>
      </c>
      <c r="C10" s="9">
        <v>8239</v>
      </c>
      <c r="D10" s="10">
        <f>0.18*C10</f>
        <v>1483.02</v>
      </c>
      <c r="E10" s="10">
        <f>0.48*C10</f>
        <v>3954.72</v>
      </c>
      <c r="F10" s="10">
        <f>0.34*C10</f>
        <v>2801.26</v>
      </c>
      <c r="G10" s="9">
        <v>4943</v>
      </c>
      <c r="H10" s="9">
        <v>3296</v>
      </c>
      <c r="I10" s="9">
        <v>0</v>
      </c>
      <c r="J10" s="9">
        <v>0</v>
      </c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</row>
    <row r="11" spans="1:99" x14ac:dyDescent="0.35">
      <c r="A11" s="9" t="s">
        <v>16</v>
      </c>
      <c r="B11" s="14" t="s">
        <v>16</v>
      </c>
      <c r="C11" s="9">
        <v>3125</v>
      </c>
      <c r="D11" s="9">
        <v>1026</v>
      </c>
      <c r="E11" s="9">
        <v>1801</v>
      </c>
      <c r="F11" s="9">
        <v>298</v>
      </c>
      <c r="G11" s="9">
        <v>1938</v>
      </c>
      <c r="H11" s="9">
        <v>1176</v>
      </c>
      <c r="I11" s="9">
        <v>0</v>
      </c>
      <c r="J11" s="9">
        <v>11</v>
      </c>
      <c r="K11" s="7"/>
      <c r="L11" s="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</row>
    <row r="12" spans="1:99" x14ac:dyDescent="0.35">
      <c r="A12" s="9" t="s">
        <v>17</v>
      </c>
      <c r="B12" s="14" t="s">
        <v>17</v>
      </c>
      <c r="C12" s="9">
        <v>11689</v>
      </c>
      <c r="D12" s="9">
        <v>7806</v>
      </c>
      <c r="E12" s="9">
        <v>1117</v>
      </c>
      <c r="F12" s="9">
        <v>2766</v>
      </c>
      <c r="G12" s="9">
        <v>2514</v>
      </c>
      <c r="H12" s="9">
        <v>1349</v>
      </c>
      <c r="I12" s="9">
        <v>0</v>
      </c>
      <c r="J12" s="9">
        <v>7826</v>
      </c>
      <c r="K12" s="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</row>
    <row r="13" spans="1:99" x14ac:dyDescent="0.35">
      <c r="A13" s="9" t="s">
        <v>18</v>
      </c>
      <c r="B13" s="14" t="s">
        <v>18</v>
      </c>
      <c r="C13" s="9">
        <v>3751</v>
      </c>
      <c r="D13" s="9">
        <v>1092</v>
      </c>
      <c r="E13" s="9">
        <v>1350</v>
      </c>
      <c r="F13" s="9">
        <v>1309</v>
      </c>
      <c r="G13" s="9">
        <v>2063</v>
      </c>
      <c r="H13" s="9">
        <v>1688</v>
      </c>
      <c r="I13" s="9">
        <v>0</v>
      </c>
      <c r="J13" s="9">
        <v>0</v>
      </c>
      <c r="K13" s="7"/>
      <c r="L13" s="1"/>
      <c r="M13" s="1"/>
      <c r="N13" s="1"/>
      <c r="O13" s="1"/>
      <c r="P13" s="1"/>
      <c r="Q13" s="1"/>
      <c r="R13" s="1"/>
      <c r="S13" s="8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</row>
    <row r="14" spans="1:99" x14ac:dyDescent="0.35">
      <c r="A14" s="9" t="s">
        <v>20</v>
      </c>
      <c r="B14" s="14" t="s">
        <v>20</v>
      </c>
      <c r="C14" s="9">
        <v>3042</v>
      </c>
      <c r="D14" s="9">
        <v>778</v>
      </c>
      <c r="E14" s="9">
        <v>2264</v>
      </c>
      <c r="F14" s="9">
        <v>0</v>
      </c>
      <c r="G14" s="9">
        <v>2463</v>
      </c>
      <c r="H14" s="9">
        <v>579</v>
      </c>
      <c r="I14" s="9">
        <v>0</v>
      </c>
      <c r="J14" s="9">
        <v>0</v>
      </c>
      <c r="K14" s="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</row>
    <row r="15" spans="1:99" x14ac:dyDescent="0.35">
      <c r="A15" s="9" t="s">
        <v>19</v>
      </c>
      <c r="B15" s="14" t="s">
        <v>19</v>
      </c>
      <c r="C15" s="9">
        <v>21448</v>
      </c>
      <c r="D15" s="9">
        <v>3861</v>
      </c>
      <c r="E15" s="9">
        <v>9437</v>
      </c>
      <c r="F15" s="9">
        <v>8150</v>
      </c>
      <c r="G15" s="9">
        <v>10810</v>
      </c>
      <c r="H15" s="9">
        <v>10638</v>
      </c>
      <c r="I15" s="9">
        <v>0</v>
      </c>
      <c r="J15" s="9">
        <v>0</v>
      </c>
      <c r="K15" s="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</row>
    <row r="16" spans="1:99" x14ac:dyDescent="0.35">
      <c r="A16" s="9" t="s">
        <v>31</v>
      </c>
      <c r="B16" s="14" t="s">
        <v>31</v>
      </c>
      <c r="C16" s="9">
        <v>594</v>
      </c>
      <c r="D16" s="9">
        <v>90</v>
      </c>
      <c r="E16" s="9">
        <v>266</v>
      </c>
      <c r="F16" s="9">
        <v>238</v>
      </c>
      <c r="G16" s="9">
        <v>356</v>
      </c>
      <c r="H16" s="9">
        <v>238</v>
      </c>
      <c r="I16" s="9">
        <v>0</v>
      </c>
      <c r="J16" s="9">
        <v>0</v>
      </c>
      <c r="K16" s="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</row>
    <row r="17" spans="1:99" x14ac:dyDescent="0.35">
      <c r="A17" s="9" t="s">
        <v>21</v>
      </c>
      <c r="B17" s="14" t="s">
        <v>21</v>
      </c>
      <c r="C17" s="9">
        <v>260</v>
      </c>
      <c r="D17" s="9">
        <v>160</v>
      </c>
      <c r="E17" s="9">
        <v>100</v>
      </c>
      <c r="F17" s="9">
        <v>0</v>
      </c>
      <c r="G17" s="9">
        <v>120</v>
      </c>
      <c r="H17" s="9">
        <v>140</v>
      </c>
      <c r="I17" s="9">
        <v>0</v>
      </c>
      <c r="J17" s="9"/>
      <c r="K17" s="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</row>
    <row r="18" spans="1:99" x14ac:dyDescent="0.35">
      <c r="A18" s="9" t="s">
        <v>25</v>
      </c>
      <c r="B18" s="14" t="s">
        <v>25</v>
      </c>
      <c r="C18" s="9">
        <v>984</v>
      </c>
      <c r="D18" s="9">
        <v>606</v>
      </c>
      <c r="E18" s="9">
        <v>378</v>
      </c>
      <c r="F18" s="9">
        <v>0</v>
      </c>
      <c r="G18" s="9">
        <v>362</v>
      </c>
      <c r="H18" s="9">
        <v>622</v>
      </c>
      <c r="I18" s="9">
        <v>0</v>
      </c>
      <c r="J18" s="9">
        <v>0</v>
      </c>
      <c r="K18" s="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</row>
    <row r="19" spans="1:99" x14ac:dyDescent="0.35">
      <c r="A19" s="9" t="s">
        <v>22</v>
      </c>
      <c r="B19" s="14" t="s">
        <v>22</v>
      </c>
      <c r="C19" s="9">
        <v>2119</v>
      </c>
      <c r="D19" s="9">
        <v>286</v>
      </c>
      <c r="E19" s="9">
        <v>1819</v>
      </c>
      <c r="F19" s="9">
        <v>14</v>
      </c>
      <c r="G19" s="9">
        <v>1291</v>
      </c>
      <c r="H19" s="9">
        <v>226</v>
      </c>
      <c r="I19" s="9">
        <v>0</v>
      </c>
      <c r="J19" s="9">
        <v>602</v>
      </c>
      <c r="K19" s="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</row>
    <row r="20" spans="1:99" x14ac:dyDescent="0.35">
      <c r="A20" s="9" t="s">
        <v>24</v>
      </c>
      <c r="B20" s="14" t="s">
        <v>24</v>
      </c>
      <c r="C20" s="9">
        <v>1537</v>
      </c>
      <c r="D20" s="9">
        <v>587</v>
      </c>
      <c r="E20" s="9">
        <v>709</v>
      </c>
      <c r="F20" s="9">
        <v>241</v>
      </c>
      <c r="G20" s="9">
        <v>1146</v>
      </c>
      <c r="H20" s="9">
        <v>391</v>
      </c>
      <c r="I20" s="9">
        <v>0</v>
      </c>
      <c r="J20" s="9">
        <v>0</v>
      </c>
      <c r="K20" s="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</row>
    <row r="21" spans="1:99" s="5" customFormat="1" x14ac:dyDescent="0.35">
      <c r="A21" s="11" t="s">
        <v>32</v>
      </c>
      <c r="B21" s="15"/>
      <c r="C21" s="11">
        <f t="shared" ref="C21:J21" si="0">SUM(C4:C20)</f>
        <v>455945</v>
      </c>
      <c r="D21" s="11">
        <f t="shared" si="0"/>
        <v>89499.560000000012</v>
      </c>
      <c r="E21" s="11">
        <f t="shared" si="0"/>
        <v>213995.16</v>
      </c>
      <c r="F21" s="11">
        <f t="shared" si="0"/>
        <v>152450.28000000003</v>
      </c>
      <c r="G21" s="11">
        <f t="shared" si="0"/>
        <v>298942</v>
      </c>
      <c r="H21" s="11">
        <f t="shared" si="0"/>
        <v>48807</v>
      </c>
      <c r="I21" s="11">
        <f t="shared" si="0"/>
        <v>0</v>
      </c>
      <c r="J21" s="11">
        <f t="shared" si="0"/>
        <v>108196</v>
      </c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</row>
  </sheetData>
  <sortState xmlns:xlrd2="http://schemas.microsoft.com/office/spreadsheetml/2017/richdata2" ref="A4:J20">
    <sortCondition ref="B4:B20"/>
  </sortState>
  <mergeCells count="1">
    <mergeCell ref="A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2E4552920EA740A6AD554770A9FB3F" ma:contentTypeVersion="21" ma:contentTypeDescription="Opret et nyt dokument." ma:contentTypeScope="" ma:versionID="d34672856151136274f5b15d72a3eb2d">
  <xsd:schema xmlns:xsd="http://www.w3.org/2001/XMLSchema" xmlns:xs="http://www.w3.org/2001/XMLSchema" xmlns:p="http://schemas.microsoft.com/office/2006/metadata/properties" xmlns:ns1="http://schemas.microsoft.com/sharepoint/v3" xmlns:ns2="0c9882fb-56b5-494b-a7f5-e237e5ff54d1" xmlns:ns3="f82c0fa0-3318-45e0-80d2-43469795c2ef" targetNamespace="http://schemas.microsoft.com/office/2006/metadata/properties" ma:root="true" ma:fieldsID="b1b2f16d2fd83a95e6f07a849a5bd67d" ns1:_="" ns2:_="" ns3:_="">
    <xsd:import namespace="http://schemas.microsoft.com/sharepoint/v3"/>
    <xsd:import namespace="0c9882fb-56b5-494b-a7f5-e237e5ff54d1"/>
    <xsd:import namespace="f82c0fa0-3318-45e0-80d2-43469795c2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882fb-56b5-494b-a7f5-e237e5ff54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dd1ecd37-496c-4309-8ea7-a1f5911fc3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c0fa0-3318-45e0-80d2-43469795c2e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7c1868-a4b9-4796-bc5b-f53415447e3c}" ma:internalName="TaxCatchAll" ma:showField="CatchAllData" ma:web="f82c0fa0-3318-45e0-80d2-43469795c2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82c0fa0-3318-45e0-80d2-43469795c2ef" xsi:nil="true"/>
    <_ip_UnifiedCompliancePolicyProperties xmlns="http://schemas.microsoft.com/sharepoint/v3" xsi:nil="true"/>
    <lcf76f155ced4ddcb4097134ff3c332f xmlns="0c9882fb-56b5-494b-a7f5-e237e5ff54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9934F2-1152-43C5-AF79-966CCEB18F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0EDDE8-F03C-4589-B714-241040D31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9882fb-56b5-494b-a7f5-e237e5ff54d1"/>
    <ds:schemaRef ds:uri="f82c0fa0-3318-45e0-80d2-43469795c2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A842B3-7165-4342-9F6F-A962366AA031}">
  <ds:schemaRefs>
    <ds:schemaRef ds:uri="http://purl.org/dc/terms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82c0fa0-3318-45e0-80d2-43469795c2ef"/>
    <ds:schemaRef ds:uri="0c9882fb-56b5-494b-a7f5-e237e5ff54d1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966f0ec4-14d4-426d-93d2-3b3fd0289671}" enabled="1" method="Standard" siteId="{3c41b599-f42e-41c3-b837-b8a13451b07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SPAII 2025 _Reach Indicators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Cathrine Mashayamombe</cp:lastModifiedBy>
  <cp:revision/>
  <dcterms:created xsi:type="dcterms:W3CDTF">2025-02-24T13:24:38Z</dcterms:created>
  <dcterms:modified xsi:type="dcterms:W3CDTF">2026-06-14T15:38:32Z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0x010100022E4552920EA740A6AD554770A9FB3F</vt:lpwstr>
  </property>
  <property fmtid="{D5CDD505-2E9C-101B-9397-08002B2CF9AE}" pid="3" name="MediaServiceImageTags">
    <vt:lpwstr/>
  </property>
</Properties>
</file>